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360" activeTab="0"/>
  </bookViews>
  <sheets>
    <sheet name="Kamenná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<sst xmlns="http://schemas.openxmlformats.org/spreadsheetml/2006/main" count="116" uniqueCount="60">
  <si>
    <t>in CZK tsd</t>
  </si>
  <si>
    <r>
      <t>Current revenues</t>
    </r>
    <r>
      <rPr>
        <b/>
        <sz val="8"/>
        <rFont val="Arial CE"/>
        <family val="2"/>
      </rPr>
      <t>( 2+3+4)</t>
    </r>
  </si>
  <si>
    <t>Běžné příjmy( 2+3+4)</t>
  </si>
  <si>
    <t>Tax revenues</t>
  </si>
  <si>
    <t>daňové</t>
  </si>
  <si>
    <t>Non tax revenues</t>
  </si>
  <si>
    <t>nedaňové</t>
  </si>
  <si>
    <t>Current subsidies</t>
  </si>
  <si>
    <r>
      <t xml:space="preserve">běžné dotace </t>
    </r>
    <r>
      <rPr>
        <sz val="8"/>
        <rFont val="Arial CE"/>
        <family val="2"/>
      </rPr>
      <t xml:space="preserve"> (41)</t>
    </r>
  </si>
  <si>
    <t>Current expenditure</t>
  </si>
  <si>
    <t>Běžné výdaje</t>
  </si>
  <si>
    <t>from that interest and leasing</t>
  </si>
  <si>
    <r>
      <t xml:space="preserve">Balance of current budget </t>
    </r>
    <r>
      <rPr>
        <b/>
        <sz val="8"/>
        <color indexed="48"/>
        <rFont val="Arial CE"/>
        <family val="2"/>
      </rPr>
      <t>(1-5)</t>
    </r>
  </si>
  <si>
    <t>Bilance běžného rozpočtu (1-5)</t>
  </si>
  <si>
    <r>
      <t xml:space="preserve">Capital revenues </t>
    </r>
    <r>
      <rPr>
        <b/>
        <sz val="8"/>
        <rFont val="Arial CE"/>
        <family val="2"/>
      </rPr>
      <t>(9+10)</t>
    </r>
  </si>
  <si>
    <t>Kapitálové příjmy (9+10)</t>
  </si>
  <si>
    <t xml:space="preserve">Capital revenues </t>
  </si>
  <si>
    <t>kapitálové příjmy</t>
  </si>
  <si>
    <t>Investment subsidies</t>
  </si>
  <si>
    <t>investiční dotace</t>
  </si>
  <si>
    <t>Capital expenditures</t>
  </si>
  <si>
    <t>Kapitálové výdaje</t>
  </si>
  <si>
    <r>
      <t>Balance of capital budget</t>
    </r>
    <r>
      <rPr>
        <b/>
        <sz val="8"/>
        <color indexed="48"/>
        <rFont val="Arial CE"/>
        <family val="2"/>
      </rPr>
      <t xml:space="preserve"> (8-11)</t>
    </r>
  </si>
  <si>
    <t>Bilance kapitálového rozpočtu (8-11)</t>
  </si>
  <si>
    <r>
      <t>Total revenues</t>
    </r>
    <r>
      <rPr>
        <b/>
        <sz val="8"/>
        <color indexed="8"/>
        <rFont val="Arial CE"/>
        <family val="2"/>
      </rPr>
      <t xml:space="preserve"> (1+8)</t>
    </r>
  </si>
  <si>
    <t>Příjmy celkem (1+8)</t>
  </si>
  <si>
    <r>
      <t>Total Expenditures</t>
    </r>
    <r>
      <rPr>
        <b/>
        <sz val="8"/>
        <color indexed="8"/>
        <rFont val="Arial CE"/>
        <family val="2"/>
      </rPr>
      <t xml:space="preserve"> (5+11)</t>
    </r>
  </si>
  <si>
    <t>Výdaje celkem (5+11)</t>
  </si>
  <si>
    <r>
      <t>Balance of total budget</t>
    </r>
    <r>
      <rPr>
        <b/>
        <sz val="8"/>
        <color indexed="10"/>
        <rFont val="Arial CE"/>
        <family val="2"/>
      </rPr>
      <t xml:space="preserve"> (13-14)</t>
    </r>
  </si>
  <si>
    <t>Bilance celkového rozpočtu (13+14)</t>
  </si>
  <si>
    <r>
      <t>Financing</t>
    </r>
    <r>
      <rPr>
        <sz val="8"/>
        <rFont val="Arial CE"/>
        <family val="2"/>
      </rPr>
      <t>(-15) (balancing of total budget)</t>
    </r>
  </si>
  <si>
    <t>Financování (-15)</t>
  </si>
  <si>
    <t>received loans and borrowings (+)</t>
  </si>
  <si>
    <t>přijaté úvěry a půjčky (+)</t>
  </si>
  <si>
    <t>Installments (-)</t>
  </si>
  <si>
    <t>splátky (-)</t>
  </si>
  <si>
    <r>
      <t>Change of</t>
    </r>
    <r>
      <rPr>
        <b/>
        <sz val="8"/>
        <rFont val="Arial CE"/>
        <family val="2"/>
      </rPr>
      <t xml:space="preserve"> reserves from past years: -(16-17-18-19)</t>
    </r>
  </si>
  <si>
    <t>Změny v rezervách z minulých let: -(16-17-18-19)</t>
  </si>
  <si>
    <t>Cash at teh beginning of ac.period</t>
  </si>
  <si>
    <t>Cash na začátku účetní periody</t>
  </si>
  <si>
    <r>
      <t>Cash at the end of ac. period</t>
    </r>
    <r>
      <rPr>
        <sz val="8"/>
        <rFont val="Arial CE"/>
        <family val="2"/>
      </rPr>
      <t xml:space="preserve"> (21+20)</t>
    </r>
  </si>
  <si>
    <t>Cash na konci účetní periody (21+20)</t>
  </si>
  <si>
    <r>
      <t>Surplus of current budget</t>
    </r>
    <r>
      <rPr>
        <b/>
        <sz val="8"/>
        <rFont val="Arial CE"/>
        <family val="2"/>
      </rPr>
      <t xml:space="preserve"> (7+6)*</t>
    </r>
  </si>
  <si>
    <t>Přebytek běžného rozpočtu (7+6)</t>
  </si>
  <si>
    <t>Debt services</t>
  </si>
  <si>
    <t>Dluhová služba</t>
  </si>
  <si>
    <t>Difference (23-24)</t>
  </si>
  <si>
    <t>rozdíl (23-24)</t>
  </si>
  <si>
    <r>
      <t>Ratio</t>
    </r>
    <r>
      <rPr>
        <b/>
        <sz val="8"/>
        <rFont val="Arial CE"/>
        <family val="2"/>
      </rPr>
      <t xml:space="preserve"> (23/24)</t>
    </r>
  </si>
  <si>
    <t>Ukazatel: Přebytek BR/Dluhová služba (23/24)</t>
  </si>
  <si>
    <r>
      <t>Ratio KB debt service</t>
    </r>
    <r>
      <rPr>
        <sz val="8"/>
        <rFont val="Arial CE"/>
        <family val="2"/>
      </rPr>
      <t xml:space="preserve"> (24/(2+3))</t>
    </r>
  </si>
  <si>
    <t>KB dluhová služba (24/(2+3))</t>
  </si>
  <si>
    <r>
      <t xml:space="preserve"> z toho: úrok a leasing </t>
    </r>
    <r>
      <rPr>
        <sz val="8"/>
        <rFont val="Arial CE"/>
        <family val="2"/>
      </rPr>
      <t>(5141,6143,5178)</t>
    </r>
  </si>
  <si>
    <t>Interní komentář:</t>
  </si>
  <si>
    <t>r. 2007 - viz schválený rozpočet obce na r. 2007, pak meziroční nárůst 2,5 %</t>
  </si>
  <si>
    <t>r. 2007 - součet 233 (WC koup.) + 105 (dětské hř.) + 24 (kontejnery), další roky odhad</t>
  </si>
  <si>
    <t>r. 2007 - zůstatek na bank. Účtu k 31.12.2006</t>
  </si>
  <si>
    <t>Viz Alena</t>
  </si>
  <si>
    <t>Odhad 1400 + 19 % DPH</t>
  </si>
  <si>
    <t>Viz Alena - splátka stáv. úvěrů (273), skončí v 12/2007, pak uvažována splárka 400/rok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</si>
</sst>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9"/>
      <name val="Arial CE"/>
      <family val="0"/>
    </font>
    <font>
      <b/>
      <sz val="8"/>
      <name val="Arial CE"/>
      <family val="2"/>
    </font>
    <font>
      <sz val="8"/>
      <color indexed="8"/>
      <name val="Arial"/>
      <family val="2"/>
    </font>
    <font>
      <b/>
      <sz val="9"/>
      <color indexed="48"/>
      <name val="Arial CE"/>
      <family val="2"/>
    </font>
    <font>
      <b/>
      <sz val="8"/>
      <color indexed="4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10"/>
      <name val="Arial CE"/>
      <family val="2"/>
    </font>
    <font>
      <b/>
      <sz val="8"/>
      <color indexed="10"/>
      <name val="Arial CE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/>
    </xf>
    <xf numFmtId="3" fontId="5" fillId="2" borderId="7" xfId="0" applyNumberFormat="1" applyFont="1" applyFill="1" applyBorder="1" applyAlignment="1">
      <alignment horizontal="right" vertical="top" wrapText="1"/>
    </xf>
    <xf numFmtId="3" fontId="5" fillId="2" borderId="8" xfId="0" applyNumberFormat="1" applyFont="1" applyFill="1" applyBorder="1" applyAlignment="1">
      <alignment horizontal="right" vertical="top" wrapText="1"/>
    </xf>
    <xf numFmtId="3" fontId="6" fillId="2" borderId="7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8" fillId="0" borderId="7" xfId="0" applyFont="1" applyBorder="1" applyAlignment="1">
      <alignment horizontal="right" vertical="top" wrapText="1"/>
    </xf>
    <xf numFmtId="3" fontId="8" fillId="0" borderId="7" xfId="0" applyNumberFormat="1" applyFont="1" applyBorder="1" applyAlignment="1">
      <alignment horizontal="right" vertical="top" wrapText="1"/>
    </xf>
    <xf numFmtId="0" fontId="8" fillId="0" borderId="9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9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 horizontal="right" vertical="top" wrapText="1"/>
    </xf>
    <xf numFmtId="3" fontId="8" fillId="0" borderId="9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right" vertical="top" wrapText="1"/>
    </xf>
    <xf numFmtId="3" fontId="3" fillId="0" borderId="7" xfId="0" applyNumberFormat="1" applyFont="1" applyBorder="1" applyAlignment="1" applyProtection="1">
      <alignment/>
      <protection locked="0"/>
    </xf>
    <xf numFmtId="3" fontId="8" fillId="0" borderId="10" xfId="0" applyNumberFormat="1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vertical="top" wrapText="1"/>
    </xf>
    <xf numFmtId="3" fontId="5" fillId="0" borderId="8" xfId="0" applyNumberFormat="1" applyFont="1" applyBorder="1" applyAlignment="1">
      <alignment horizontal="right" vertical="top" wrapText="1"/>
    </xf>
    <xf numFmtId="0" fontId="11" fillId="2" borderId="6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3" fontId="5" fillId="2" borderId="14" xfId="0" applyNumberFormat="1" applyFont="1" applyFill="1" applyBorder="1" applyAlignment="1">
      <alignment horizontal="right" vertical="top" wrapText="1"/>
    </xf>
    <xf numFmtId="3" fontId="5" fillId="2" borderId="15" xfId="0" applyNumberFormat="1" applyFont="1" applyFill="1" applyBorder="1" applyAlignment="1">
      <alignment horizontal="right" vertical="top" wrapText="1"/>
    </xf>
    <xf numFmtId="0" fontId="3" fillId="2" borderId="16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15" fillId="0" borderId="17" xfId="0" applyNumberFormat="1" applyFont="1" applyBorder="1" applyAlignment="1">
      <alignment horizontal="right" vertical="top" wrapText="1"/>
    </xf>
    <xf numFmtId="0" fontId="6" fillId="2" borderId="13" xfId="0" applyFont="1" applyFill="1" applyBorder="1" applyAlignment="1">
      <alignment wrapText="1"/>
    </xf>
    <xf numFmtId="3" fontId="6" fillId="2" borderId="14" xfId="0" applyNumberFormat="1" applyFont="1" applyFill="1" applyBorder="1" applyAlignment="1">
      <alignment/>
    </xf>
    <xf numFmtId="3" fontId="3" fillId="2" borderId="3" xfId="0" applyNumberFormat="1" applyFont="1" applyFill="1" applyBorder="1" applyAlignment="1" applyProtection="1">
      <alignment/>
      <protection locked="0"/>
    </xf>
    <xf numFmtId="0" fontId="3" fillId="2" borderId="13" xfId="0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0" fontId="6" fillId="2" borderId="16" xfId="0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2" fontId="6" fillId="2" borderId="7" xfId="0" applyNumberFormat="1" applyFont="1" applyFill="1" applyBorder="1" applyAlignment="1">
      <alignment/>
    </xf>
    <xf numFmtId="10" fontId="3" fillId="2" borderId="14" xfId="0" applyNumberFormat="1" applyFont="1" applyFill="1" applyBorder="1" applyAlignment="1">
      <alignment/>
    </xf>
    <xf numFmtId="0" fontId="5" fillId="3" borderId="5" xfId="0" applyFont="1" applyFill="1" applyBorder="1" applyAlignment="1">
      <alignment horizontal="center" vertical="top" wrapText="1"/>
    </xf>
    <xf numFmtId="3" fontId="8" fillId="3" borderId="7" xfId="0" applyNumberFormat="1" applyFont="1" applyFill="1" applyBorder="1" applyAlignment="1">
      <alignment horizontal="right" vertical="top" wrapText="1"/>
    </xf>
    <xf numFmtId="3" fontId="3" fillId="3" borderId="7" xfId="0" applyNumberFormat="1" applyFont="1" applyFill="1" applyBorder="1" applyAlignment="1" applyProtection="1">
      <alignment/>
      <protection locked="0"/>
    </xf>
    <xf numFmtId="3" fontId="6" fillId="3" borderId="7" xfId="0" applyNumberFormat="1" applyFont="1" applyFill="1" applyBorder="1" applyAlignment="1" applyProtection="1">
      <alignment/>
      <protection locked="0"/>
    </xf>
    <xf numFmtId="3" fontId="9" fillId="3" borderId="7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10" fontId="3" fillId="3" borderId="14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horizontal="center" vertical="top" wrapText="1"/>
    </xf>
    <xf numFmtId="3" fontId="6" fillId="2" borderId="8" xfId="0" applyNumberFormat="1" applyFont="1" applyFill="1" applyBorder="1" applyAlignment="1">
      <alignment/>
    </xf>
    <xf numFmtId="3" fontId="8" fillId="0" borderId="8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 applyProtection="1">
      <alignment/>
      <protection locked="0"/>
    </xf>
    <xf numFmtId="3" fontId="6" fillId="0" borderId="8" xfId="0" applyNumberFormat="1" applyFont="1" applyBorder="1" applyAlignment="1" applyProtection="1">
      <alignment/>
      <protection locked="0"/>
    </xf>
    <xf numFmtId="3" fontId="9" fillId="3" borderId="8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3" fontId="3" fillId="2" borderId="5" xfId="0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3" fontId="3" fillId="2" borderId="5" xfId="0" applyNumberFormat="1" applyFont="1" applyFill="1" applyBorder="1" applyAlignment="1" applyProtection="1">
      <alignment/>
      <protection locked="0"/>
    </xf>
    <xf numFmtId="3" fontId="3" fillId="2" borderId="15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3" fillId="3" borderId="8" xfId="0" applyNumberFormat="1" applyFont="1" applyFill="1" applyBorder="1" applyAlignment="1" applyProtection="1">
      <alignment/>
      <protection locked="0"/>
    </xf>
    <xf numFmtId="3" fontId="3" fillId="2" borderId="8" xfId="0" applyNumberFormat="1" applyFont="1" applyFill="1" applyBorder="1" applyAlignment="1">
      <alignment/>
    </xf>
    <xf numFmtId="2" fontId="6" fillId="2" borderId="8" xfId="0" applyNumberFormat="1" applyFont="1" applyFill="1" applyBorder="1" applyAlignment="1">
      <alignment/>
    </xf>
    <xf numFmtId="10" fontId="3" fillId="3" borderId="15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horizontal="right" vertical="top" wrapText="1"/>
    </xf>
    <xf numFmtId="3" fontId="3" fillId="0" borderId="7" xfId="0" applyNumberFormat="1" applyFont="1" applyFill="1" applyBorder="1" applyAlignment="1" applyProtection="1">
      <alignment/>
      <protection locked="0"/>
    </xf>
    <xf numFmtId="3" fontId="5" fillId="0" borderId="7" xfId="0" applyNumberFormat="1" applyFont="1" applyFill="1" applyBorder="1" applyAlignment="1">
      <alignment horizontal="right" vertical="top" wrapText="1"/>
    </xf>
    <xf numFmtId="3" fontId="5" fillId="0" borderId="8" xfId="0" applyNumberFormat="1" applyFont="1" applyFill="1" applyBorder="1" applyAlignment="1">
      <alignment horizontal="right" vertical="top" wrapText="1"/>
    </xf>
    <xf numFmtId="3" fontId="6" fillId="0" borderId="7" xfId="0" applyNumberFormat="1" applyFont="1" applyFill="1" applyBorder="1" applyAlignment="1" applyProtection="1">
      <alignment/>
      <protection locked="0"/>
    </xf>
    <xf numFmtId="3" fontId="8" fillId="4" borderId="7" xfId="0" applyNumberFormat="1" applyFont="1" applyFill="1" applyBorder="1" applyAlignment="1">
      <alignment horizontal="right" vertical="top" wrapText="1"/>
    </xf>
    <xf numFmtId="0" fontId="8" fillId="4" borderId="7" xfId="0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">
      <selection activeCell="O20" sqref="O20"/>
    </sheetView>
  </sheetViews>
  <sheetFormatPr defaultColWidth="9.140625" defaultRowHeight="12.75"/>
  <cols>
    <col min="1" max="1" width="3.57421875" style="0" customWidth="1"/>
    <col min="2" max="2" width="20.28125" style="0" hidden="1" customWidth="1"/>
    <col min="3" max="3" width="32.8515625" style="0" customWidth="1"/>
    <col min="4" max="7" width="0" style="0" hidden="1" customWidth="1"/>
    <col min="12" max="13" width="9.140625" style="53" customWidth="1"/>
    <col min="14" max="14" width="2.140625" style="0" customWidth="1"/>
  </cols>
  <sheetData>
    <row r="1" spans="1:15" ht="13.5" thickBot="1">
      <c r="A1" s="1"/>
      <c r="B1" s="2" t="s">
        <v>0</v>
      </c>
      <c r="C1" s="3"/>
      <c r="D1" s="4">
        <v>2001</v>
      </c>
      <c r="E1" s="5">
        <v>2002</v>
      </c>
      <c r="F1" s="4">
        <v>2003</v>
      </c>
      <c r="G1" s="4">
        <v>2004</v>
      </c>
      <c r="H1" s="4">
        <v>2007</v>
      </c>
      <c r="I1" s="6">
        <v>2008</v>
      </c>
      <c r="J1" s="7">
        <v>2009</v>
      </c>
      <c r="K1" s="4">
        <v>2010</v>
      </c>
      <c r="L1" s="46">
        <v>2011</v>
      </c>
      <c r="M1" s="54">
        <v>2012</v>
      </c>
      <c r="O1" t="s">
        <v>53</v>
      </c>
    </row>
    <row r="2" spans="1:13" ht="12.75">
      <c r="A2" s="1">
        <v>1</v>
      </c>
      <c r="B2" s="8" t="s">
        <v>1</v>
      </c>
      <c r="C2" s="8" t="s">
        <v>2</v>
      </c>
      <c r="D2" s="9">
        <f aca="true" t="shared" si="0" ref="D2:M2">D3+D4+D5</f>
        <v>0</v>
      </c>
      <c r="E2" s="9">
        <f t="shared" si="0"/>
        <v>0</v>
      </c>
      <c r="F2" s="9">
        <f t="shared" si="0"/>
        <v>0</v>
      </c>
      <c r="G2" s="9">
        <f t="shared" si="0"/>
        <v>0</v>
      </c>
      <c r="H2" s="9">
        <f t="shared" si="0"/>
        <v>2004</v>
      </c>
      <c r="I2" s="9">
        <f t="shared" si="0"/>
        <v>1883.05</v>
      </c>
      <c r="J2" s="10">
        <f t="shared" si="0"/>
        <v>2125.12625</v>
      </c>
      <c r="K2" s="10">
        <f t="shared" si="0"/>
        <v>1968.2544062499996</v>
      </c>
      <c r="L2" s="10">
        <f t="shared" si="0"/>
        <v>2012.4607664062494</v>
      </c>
      <c r="M2" s="10">
        <f t="shared" si="0"/>
        <v>2057.7722855664056</v>
      </c>
    </row>
    <row r="3" spans="1:15" ht="12.75">
      <c r="A3" s="1">
        <v>2</v>
      </c>
      <c r="B3" s="12" t="s">
        <v>3</v>
      </c>
      <c r="C3" s="12" t="s">
        <v>4</v>
      </c>
      <c r="D3" s="13"/>
      <c r="E3" s="14"/>
      <c r="F3" s="14"/>
      <c r="G3" s="14"/>
      <c r="H3" s="14">
        <v>1422</v>
      </c>
      <c r="I3" s="14">
        <f aca="true" t="shared" si="1" ref="I3:M4">H3*1.025</f>
        <v>1457.55</v>
      </c>
      <c r="J3" s="14">
        <f t="shared" si="1"/>
        <v>1493.9887499999998</v>
      </c>
      <c r="K3" s="14">
        <f t="shared" si="1"/>
        <v>1531.3384687499997</v>
      </c>
      <c r="L3" s="14">
        <f t="shared" si="1"/>
        <v>1569.6219304687495</v>
      </c>
      <c r="M3" s="14">
        <f t="shared" si="1"/>
        <v>1608.8624787304682</v>
      </c>
      <c r="O3" t="s">
        <v>54</v>
      </c>
    </row>
    <row r="4" spans="1:15" ht="13.5" thickBot="1">
      <c r="A4" s="1">
        <v>3</v>
      </c>
      <c r="B4" s="12" t="s">
        <v>5</v>
      </c>
      <c r="C4" s="12" t="s">
        <v>6</v>
      </c>
      <c r="D4" s="14"/>
      <c r="E4" s="14"/>
      <c r="F4" s="14"/>
      <c r="G4" s="14"/>
      <c r="H4" s="14">
        <v>220</v>
      </c>
      <c r="I4" s="14">
        <f t="shared" si="1"/>
        <v>225.49999999999997</v>
      </c>
      <c r="J4" s="14">
        <f t="shared" si="1"/>
        <v>231.13749999999996</v>
      </c>
      <c r="K4" s="14">
        <f t="shared" si="1"/>
        <v>236.91593749999993</v>
      </c>
      <c r="L4" s="14">
        <f t="shared" si="1"/>
        <v>242.8388359374999</v>
      </c>
      <c r="M4" s="14">
        <f t="shared" si="1"/>
        <v>248.9098068359374</v>
      </c>
      <c r="O4" t="s">
        <v>54</v>
      </c>
    </row>
    <row r="5" spans="1:15" ht="13.5" thickBot="1">
      <c r="A5" s="1">
        <v>4</v>
      </c>
      <c r="B5" s="12" t="s">
        <v>7</v>
      </c>
      <c r="C5" s="12" t="s">
        <v>8</v>
      </c>
      <c r="D5" s="14"/>
      <c r="E5" s="14"/>
      <c r="F5" s="14"/>
      <c r="G5" s="15"/>
      <c r="H5" s="70">
        <f>233+105+24</f>
        <v>362</v>
      </c>
      <c r="I5" s="14">
        <v>200</v>
      </c>
      <c r="J5" s="14">
        <v>400</v>
      </c>
      <c r="K5" s="14">
        <v>200</v>
      </c>
      <c r="L5" s="47">
        <v>200</v>
      </c>
      <c r="M5" s="47">
        <v>200</v>
      </c>
      <c r="O5" t="s">
        <v>55</v>
      </c>
    </row>
    <row r="6" spans="1:15" ht="13.5" thickBot="1">
      <c r="A6" s="1">
        <v>5</v>
      </c>
      <c r="B6" s="8" t="s">
        <v>9</v>
      </c>
      <c r="C6" s="8" t="s">
        <v>10</v>
      </c>
      <c r="D6" s="14"/>
      <c r="E6" s="14"/>
      <c r="F6" s="14"/>
      <c r="G6" s="15"/>
      <c r="H6" s="14">
        <v>859</v>
      </c>
      <c r="I6" s="14">
        <f>H6*1.025</f>
        <v>880.4749999999999</v>
      </c>
      <c r="J6" s="14">
        <f>I6*1.025</f>
        <v>902.4868749999998</v>
      </c>
      <c r="K6" s="14">
        <f>J6*1.025</f>
        <v>925.0490468749997</v>
      </c>
      <c r="L6" s="14">
        <f>K6*1.025</f>
        <v>948.1752730468746</v>
      </c>
      <c r="M6" s="14">
        <f>L6*1.025</f>
        <v>971.8796548730464</v>
      </c>
      <c r="O6" t="s">
        <v>54</v>
      </c>
    </row>
    <row r="7" spans="1:13" ht="13.5" thickBot="1">
      <c r="A7" s="1">
        <v>6</v>
      </c>
      <c r="B7" s="12" t="s">
        <v>11</v>
      </c>
      <c r="C7" s="12" t="s">
        <v>52</v>
      </c>
      <c r="D7" s="13"/>
      <c r="E7" s="13"/>
      <c r="F7" s="13"/>
      <c r="G7" s="16"/>
      <c r="H7" s="70"/>
      <c r="I7" s="70"/>
      <c r="J7" s="70"/>
      <c r="K7" s="70"/>
      <c r="L7" s="70"/>
      <c r="M7" s="70"/>
    </row>
    <row r="8" spans="1:13" ht="12.75">
      <c r="A8" s="1">
        <v>7</v>
      </c>
      <c r="B8" s="17" t="s">
        <v>12</v>
      </c>
      <c r="C8" s="17" t="s">
        <v>13</v>
      </c>
      <c r="D8" s="9">
        <f aca="true" t="shared" si="2" ref="D8:M8">D2-D6</f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1145</v>
      </c>
      <c r="I8" s="9">
        <f t="shared" si="2"/>
        <v>1002.575</v>
      </c>
      <c r="J8" s="9">
        <f t="shared" si="2"/>
        <v>1222.639375</v>
      </c>
      <c r="K8" s="9">
        <f t="shared" si="2"/>
        <v>1043.205359375</v>
      </c>
      <c r="L8" s="9">
        <f t="shared" si="2"/>
        <v>1064.2854933593749</v>
      </c>
      <c r="M8" s="9">
        <f t="shared" si="2"/>
        <v>1085.892630693359</v>
      </c>
    </row>
    <row r="9" spans="1:13" ht="13.5" thickBot="1">
      <c r="A9" s="1">
        <v>8</v>
      </c>
      <c r="B9" s="8" t="s">
        <v>14</v>
      </c>
      <c r="C9" s="8" t="s">
        <v>15</v>
      </c>
      <c r="D9" s="18">
        <f aca="true" t="shared" si="3" ref="D9:K9">D10+D11</f>
        <v>0</v>
      </c>
      <c r="E9" s="18">
        <f t="shared" si="3"/>
        <v>0</v>
      </c>
      <c r="F9" s="18">
        <f t="shared" si="3"/>
        <v>0</v>
      </c>
      <c r="G9" s="18">
        <f t="shared" si="3"/>
        <v>0</v>
      </c>
      <c r="H9" s="18">
        <f t="shared" si="3"/>
        <v>5</v>
      </c>
      <c r="I9" s="18">
        <f t="shared" si="3"/>
        <v>5</v>
      </c>
      <c r="J9" s="18">
        <f t="shared" si="3"/>
        <v>5</v>
      </c>
      <c r="K9" s="18">
        <f t="shared" si="3"/>
        <v>5</v>
      </c>
      <c r="L9" s="11">
        <f>SUM(L10:L11)</f>
        <v>5</v>
      </c>
      <c r="M9" s="11">
        <f>SUM(M10:M11)</f>
        <v>5</v>
      </c>
    </row>
    <row r="10" spans="1:15" ht="13.5" thickBot="1">
      <c r="A10" s="1">
        <v>9</v>
      </c>
      <c r="B10" s="12" t="s">
        <v>16</v>
      </c>
      <c r="C10" s="12" t="s">
        <v>17</v>
      </c>
      <c r="D10" s="13"/>
      <c r="E10" s="14"/>
      <c r="F10" s="13"/>
      <c r="G10" s="19"/>
      <c r="H10" s="71">
        <v>5</v>
      </c>
      <c r="I10" s="72">
        <v>5</v>
      </c>
      <c r="J10" s="73">
        <v>5</v>
      </c>
      <c r="K10" s="73">
        <v>5</v>
      </c>
      <c r="L10" s="74">
        <v>5</v>
      </c>
      <c r="M10" s="74">
        <v>5</v>
      </c>
      <c r="O10" t="s">
        <v>57</v>
      </c>
    </row>
    <row r="11" spans="1:13" ht="13.5" thickBot="1">
      <c r="A11" s="1">
        <v>10</v>
      </c>
      <c r="B11" s="12" t="s">
        <v>18</v>
      </c>
      <c r="C11" s="12" t="s">
        <v>19</v>
      </c>
      <c r="D11" s="13"/>
      <c r="E11" s="14"/>
      <c r="F11" s="14"/>
      <c r="G11" s="23"/>
      <c r="H11" s="70"/>
      <c r="I11" s="72"/>
      <c r="J11" s="73"/>
      <c r="K11" s="73"/>
      <c r="L11" s="74"/>
      <c r="M11" s="74"/>
    </row>
    <row r="12" spans="1:15" ht="13.5" thickBot="1">
      <c r="A12" s="1">
        <v>11</v>
      </c>
      <c r="B12" s="8" t="s">
        <v>20</v>
      </c>
      <c r="C12" s="8" t="s">
        <v>21</v>
      </c>
      <c r="D12" s="14"/>
      <c r="E12" s="14"/>
      <c r="F12" s="14"/>
      <c r="G12" s="23"/>
      <c r="H12" s="75">
        <v>20</v>
      </c>
      <c r="I12" s="72">
        <v>20</v>
      </c>
      <c r="J12" s="76">
        <v>20</v>
      </c>
      <c r="K12" s="76">
        <v>20</v>
      </c>
      <c r="L12" s="77">
        <v>20</v>
      </c>
      <c r="M12" s="77">
        <v>20</v>
      </c>
      <c r="O12" t="s">
        <v>57</v>
      </c>
    </row>
    <row r="13" spans="1:13" ht="12.75">
      <c r="A13" s="1">
        <v>12</v>
      </c>
      <c r="B13" s="17" t="s">
        <v>22</v>
      </c>
      <c r="C13" s="17" t="s">
        <v>23</v>
      </c>
      <c r="D13" s="24">
        <f aca="true" t="shared" si="4" ref="D13:M13">D9-D12</f>
        <v>0</v>
      </c>
      <c r="E13" s="24">
        <f t="shared" si="4"/>
        <v>0</v>
      </c>
      <c r="F13" s="24">
        <f t="shared" si="4"/>
        <v>0</v>
      </c>
      <c r="G13" s="24">
        <f t="shared" si="4"/>
        <v>0</v>
      </c>
      <c r="H13" s="25">
        <f t="shared" si="4"/>
        <v>-15</v>
      </c>
      <c r="I13" s="25">
        <f t="shared" si="4"/>
        <v>-15</v>
      </c>
      <c r="J13" s="25">
        <f t="shared" si="4"/>
        <v>-15</v>
      </c>
      <c r="K13" s="25">
        <f t="shared" si="4"/>
        <v>-15</v>
      </c>
      <c r="L13" s="50">
        <f t="shared" si="4"/>
        <v>-15</v>
      </c>
      <c r="M13" s="50">
        <f t="shared" si="4"/>
        <v>-15</v>
      </c>
    </row>
    <row r="14" spans="1:13" ht="12.75">
      <c r="A14" s="1">
        <v>13</v>
      </c>
      <c r="B14" s="26" t="s">
        <v>24</v>
      </c>
      <c r="C14" s="27" t="s">
        <v>25</v>
      </c>
      <c r="D14" s="9">
        <f aca="true" t="shared" si="5" ref="D14:M14">D2+D9</f>
        <v>0</v>
      </c>
      <c r="E14" s="9">
        <f t="shared" si="5"/>
        <v>0</v>
      </c>
      <c r="F14" s="9">
        <f t="shared" si="5"/>
        <v>0</v>
      </c>
      <c r="G14" s="9">
        <f t="shared" si="5"/>
        <v>0</v>
      </c>
      <c r="H14" s="9">
        <f t="shared" si="5"/>
        <v>2009</v>
      </c>
      <c r="I14" s="9">
        <f t="shared" si="5"/>
        <v>1888.05</v>
      </c>
      <c r="J14" s="10">
        <f t="shared" si="5"/>
        <v>2130.12625</v>
      </c>
      <c r="K14" s="10">
        <f t="shared" si="5"/>
        <v>1973.2544062499996</v>
      </c>
      <c r="L14" s="10">
        <f t="shared" si="5"/>
        <v>2017.4607664062494</v>
      </c>
      <c r="M14" s="10">
        <f t="shared" si="5"/>
        <v>2062.7722855664056</v>
      </c>
    </row>
    <row r="15" spans="1:13" ht="12.75">
      <c r="A15" s="1">
        <v>14</v>
      </c>
      <c r="B15" s="26" t="s">
        <v>26</v>
      </c>
      <c r="C15" s="27" t="s">
        <v>27</v>
      </c>
      <c r="D15" s="9">
        <f aca="true" t="shared" si="6" ref="D15:M15">D6+D12</f>
        <v>0</v>
      </c>
      <c r="E15" s="9">
        <f t="shared" si="6"/>
        <v>0</v>
      </c>
      <c r="F15" s="9">
        <f t="shared" si="6"/>
        <v>0</v>
      </c>
      <c r="G15" s="9">
        <f t="shared" si="6"/>
        <v>0</v>
      </c>
      <c r="H15" s="9">
        <f t="shared" si="6"/>
        <v>879</v>
      </c>
      <c r="I15" s="9">
        <f t="shared" si="6"/>
        <v>900.4749999999999</v>
      </c>
      <c r="J15" s="10">
        <f t="shared" si="6"/>
        <v>922.4868749999998</v>
      </c>
      <c r="K15" s="10">
        <f t="shared" si="6"/>
        <v>945.0490468749997</v>
      </c>
      <c r="L15" s="10">
        <f t="shared" si="6"/>
        <v>968.1752730468746</v>
      </c>
      <c r="M15" s="10">
        <f t="shared" si="6"/>
        <v>991.8796548730464</v>
      </c>
    </row>
    <row r="16" spans="1:13" ht="13.5" thickBot="1">
      <c r="A16" s="1">
        <v>15</v>
      </c>
      <c r="B16" s="28" t="s">
        <v>28</v>
      </c>
      <c r="C16" s="28" t="s">
        <v>29</v>
      </c>
      <c r="D16" s="29">
        <f aca="true" t="shared" si="7" ref="D16:M16">D14-D15</f>
        <v>0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1130</v>
      </c>
      <c r="I16" s="29">
        <f t="shared" si="7"/>
        <v>987.575</v>
      </c>
      <c r="J16" s="30">
        <f t="shared" si="7"/>
        <v>1207.639375</v>
      </c>
      <c r="K16" s="30">
        <f t="shared" si="7"/>
        <v>1028.205359375</v>
      </c>
      <c r="L16" s="30">
        <f t="shared" si="7"/>
        <v>1049.2854933593749</v>
      </c>
      <c r="M16" s="30">
        <f t="shared" si="7"/>
        <v>1070.892630693359</v>
      </c>
    </row>
    <row r="17" spans="1:13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1"/>
      <c r="M17" s="51"/>
    </row>
    <row r="18" spans="1:13" ht="12.75">
      <c r="A18" s="1">
        <v>16</v>
      </c>
      <c r="B18" s="31" t="s">
        <v>30</v>
      </c>
      <c r="C18" s="31" t="s">
        <v>31</v>
      </c>
      <c r="D18" s="32">
        <f aca="true" t="shared" si="8" ref="D18:M18">-D16</f>
        <v>0</v>
      </c>
      <c r="E18" s="32">
        <f t="shared" si="8"/>
        <v>0</v>
      </c>
      <c r="F18" s="32">
        <f t="shared" si="8"/>
        <v>0</v>
      </c>
      <c r="G18" s="32">
        <f t="shared" si="8"/>
        <v>0</v>
      </c>
      <c r="H18" s="32">
        <f t="shared" si="8"/>
        <v>-1130</v>
      </c>
      <c r="I18" s="32">
        <f t="shared" si="8"/>
        <v>-987.575</v>
      </c>
      <c r="J18" s="32">
        <f t="shared" si="8"/>
        <v>-1207.639375</v>
      </c>
      <c r="K18" s="32">
        <f t="shared" si="8"/>
        <v>-1028.205359375</v>
      </c>
      <c r="L18" s="32">
        <f t="shared" si="8"/>
        <v>-1049.2854933593749</v>
      </c>
      <c r="M18" s="32">
        <f t="shared" si="8"/>
        <v>-1070.892630693359</v>
      </c>
    </row>
    <row r="19" spans="1:15" ht="12.75">
      <c r="A19" s="1">
        <v>17</v>
      </c>
      <c r="B19" s="12" t="s">
        <v>32</v>
      </c>
      <c r="C19" s="12" t="s">
        <v>33</v>
      </c>
      <c r="D19" s="14"/>
      <c r="E19" s="14"/>
      <c r="F19" s="13"/>
      <c r="G19" s="14"/>
      <c r="H19" s="79">
        <f>1400*1.19</f>
        <v>1666</v>
      </c>
      <c r="I19" s="71"/>
      <c r="J19" s="73"/>
      <c r="K19" s="74"/>
      <c r="L19" s="74"/>
      <c r="M19" s="74"/>
      <c r="O19" t="s">
        <v>58</v>
      </c>
    </row>
    <row r="20" spans="1:15" ht="13.5" thickBot="1">
      <c r="A20" s="1">
        <v>18</v>
      </c>
      <c r="B20" s="12" t="s">
        <v>34</v>
      </c>
      <c r="C20" s="12" t="s">
        <v>35</v>
      </c>
      <c r="D20" s="14"/>
      <c r="E20" s="14"/>
      <c r="F20" s="13"/>
      <c r="G20" s="33"/>
      <c r="H20" s="70">
        <v>-273</v>
      </c>
      <c r="I20" s="78">
        <v>-400</v>
      </c>
      <c r="J20" s="78">
        <v>-400</v>
      </c>
      <c r="K20" s="78">
        <v>-400</v>
      </c>
      <c r="L20" s="78">
        <v>-466</v>
      </c>
      <c r="M20" s="70"/>
      <c r="O20" t="s">
        <v>59</v>
      </c>
    </row>
    <row r="21" spans="1:13" ht="27" customHeight="1" thickBot="1">
      <c r="A21" s="1">
        <v>20</v>
      </c>
      <c r="B21" s="34" t="s">
        <v>36</v>
      </c>
      <c r="C21" s="34" t="s">
        <v>37</v>
      </c>
      <c r="D21" s="35">
        <f aca="true" t="shared" si="9" ref="D21:M21">-(D18-D19-D20)</f>
        <v>0</v>
      </c>
      <c r="E21" s="35">
        <f t="shared" si="9"/>
        <v>0</v>
      </c>
      <c r="F21" s="35">
        <f t="shared" si="9"/>
        <v>0</v>
      </c>
      <c r="G21" s="35">
        <f t="shared" si="9"/>
        <v>0</v>
      </c>
      <c r="H21" s="35">
        <f t="shared" si="9"/>
        <v>2523</v>
      </c>
      <c r="I21" s="35">
        <f t="shared" si="9"/>
        <v>587.575</v>
      </c>
      <c r="J21" s="35">
        <f t="shared" si="9"/>
        <v>807.639375</v>
      </c>
      <c r="K21" s="35">
        <f t="shared" si="9"/>
        <v>628.205359375</v>
      </c>
      <c r="L21" s="35">
        <f t="shared" si="9"/>
        <v>583.2854933593749</v>
      </c>
      <c r="M21" s="35">
        <f t="shared" si="9"/>
        <v>1070.892630693359</v>
      </c>
    </row>
    <row r="22" spans="1:13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1"/>
      <c r="M22" s="51"/>
    </row>
    <row r="23" spans="1:15" ht="12.75">
      <c r="A23" s="1">
        <v>21</v>
      </c>
      <c r="B23" s="31" t="s">
        <v>38</v>
      </c>
      <c r="C23" s="31" t="s">
        <v>39</v>
      </c>
      <c r="D23" s="36"/>
      <c r="E23" s="36"/>
      <c r="F23" s="36"/>
      <c r="G23" s="36"/>
      <c r="H23" s="36">
        <v>487</v>
      </c>
      <c r="I23" s="36">
        <f>H24</f>
        <v>3010</v>
      </c>
      <c r="J23" s="36">
        <f>I24</f>
        <v>3597.575</v>
      </c>
      <c r="K23" s="36">
        <f>J24</f>
        <v>4405.214375</v>
      </c>
      <c r="L23" s="36">
        <f>K24</f>
        <v>5033.419734374999</v>
      </c>
      <c r="M23" s="36">
        <f>L24</f>
        <v>5616.705227734374</v>
      </c>
      <c r="O23" t="s">
        <v>56</v>
      </c>
    </row>
    <row r="24" spans="1:13" ht="13.5" thickBot="1">
      <c r="A24" s="1">
        <v>22</v>
      </c>
      <c r="B24" s="37" t="s">
        <v>40</v>
      </c>
      <c r="C24" s="37" t="s">
        <v>41</v>
      </c>
      <c r="D24" s="38"/>
      <c r="E24" s="38"/>
      <c r="F24" s="38"/>
      <c r="G24" s="38">
        <v>828</v>
      </c>
      <c r="H24" s="38">
        <f aca="true" t="shared" si="10" ref="H24:M24">H23+H21</f>
        <v>3010</v>
      </c>
      <c r="I24" s="38">
        <f t="shared" si="10"/>
        <v>3597.575</v>
      </c>
      <c r="J24" s="38">
        <f t="shared" si="10"/>
        <v>4405.214375</v>
      </c>
      <c r="K24" s="38">
        <f t="shared" si="10"/>
        <v>5033.419734374999</v>
      </c>
      <c r="L24" s="38">
        <f t="shared" si="10"/>
        <v>5616.705227734374</v>
      </c>
      <c r="M24" s="38">
        <f t="shared" si="10"/>
        <v>6687.597858427733</v>
      </c>
    </row>
    <row r="25" spans="1:13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1"/>
      <c r="M25" s="51"/>
    </row>
    <row r="26" spans="1:13" ht="12.75">
      <c r="A26" s="1">
        <v>23</v>
      </c>
      <c r="B26" s="39" t="s">
        <v>42</v>
      </c>
      <c r="C26" s="39" t="s">
        <v>43</v>
      </c>
      <c r="D26" s="40">
        <f aca="true" t="shared" si="11" ref="D26:M26">D8+D7</f>
        <v>0</v>
      </c>
      <c r="E26" s="40">
        <f t="shared" si="11"/>
        <v>0</v>
      </c>
      <c r="F26" s="40">
        <f t="shared" si="11"/>
        <v>0</v>
      </c>
      <c r="G26" s="40">
        <f t="shared" si="11"/>
        <v>0</v>
      </c>
      <c r="H26" s="40">
        <f t="shared" si="11"/>
        <v>1145</v>
      </c>
      <c r="I26" s="40">
        <f t="shared" si="11"/>
        <v>1002.575</v>
      </c>
      <c r="J26" s="40">
        <f t="shared" si="11"/>
        <v>1222.639375</v>
      </c>
      <c r="K26" s="40">
        <f t="shared" si="11"/>
        <v>1043.205359375</v>
      </c>
      <c r="L26" s="40">
        <f t="shared" si="11"/>
        <v>1064.2854933593749</v>
      </c>
      <c r="M26" s="40">
        <f t="shared" si="11"/>
        <v>1085.892630693359</v>
      </c>
    </row>
    <row r="27" spans="1:13" ht="12.75">
      <c r="A27" s="1">
        <v>24</v>
      </c>
      <c r="B27" s="12" t="s">
        <v>44</v>
      </c>
      <c r="C27" s="12" t="s">
        <v>45</v>
      </c>
      <c r="D27" s="22">
        <f aca="true" t="shared" si="12" ref="D27:M27">-D20+D7</f>
        <v>0</v>
      </c>
      <c r="E27" s="22">
        <f t="shared" si="12"/>
        <v>0</v>
      </c>
      <c r="F27" s="22">
        <f t="shared" si="12"/>
        <v>0</v>
      </c>
      <c r="G27" s="22">
        <f t="shared" si="12"/>
        <v>0</v>
      </c>
      <c r="H27" s="22">
        <f t="shared" si="12"/>
        <v>273</v>
      </c>
      <c r="I27" s="22">
        <f t="shared" si="12"/>
        <v>400</v>
      </c>
      <c r="J27" s="22">
        <f t="shared" si="12"/>
        <v>400</v>
      </c>
      <c r="K27" s="22">
        <f t="shared" si="12"/>
        <v>400</v>
      </c>
      <c r="L27" s="48">
        <f t="shared" si="12"/>
        <v>466</v>
      </c>
      <c r="M27" s="48">
        <f t="shared" si="12"/>
        <v>0</v>
      </c>
    </row>
    <row r="28" spans="1:13" ht="12.75">
      <c r="A28" s="1">
        <v>25</v>
      </c>
      <c r="B28" s="41" t="s">
        <v>46</v>
      </c>
      <c r="C28" s="12" t="s">
        <v>47</v>
      </c>
      <c r="D28" s="42">
        <f aca="true" t="shared" si="13" ref="D28:M28">D26-D27</f>
        <v>0</v>
      </c>
      <c r="E28" s="42">
        <f t="shared" si="13"/>
        <v>0</v>
      </c>
      <c r="F28" s="42">
        <f t="shared" si="13"/>
        <v>0</v>
      </c>
      <c r="G28" s="42">
        <f t="shared" si="13"/>
        <v>0</v>
      </c>
      <c r="H28" s="42">
        <f t="shared" si="13"/>
        <v>872</v>
      </c>
      <c r="I28" s="42">
        <f t="shared" si="13"/>
        <v>602.575</v>
      </c>
      <c r="J28" s="42">
        <f t="shared" si="13"/>
        <v>822.639375</v>
      </c>
      <c r="K28" s="42">
        <f t="shared" si="13"/>
        <v>643.205359375</v>
      </c>
      <c r="L28" s="42">
        <f t="shared" si="13"/>
        <v>598.2854933593749</v>
      </c>
      <c r="M28" s="42">
        <f t="shared" si="13"/>
        <v>1085.892630693359</v>
      </c>
    </row>
    <row r="29" spans="1:13" ht="26.25" customHeight="1">
      <c r="A29" s="1">
        <v>26</v>
      </c>
      <c r="B29" s="43" t="s">
        <v>48</v>
      </c>
      <c r="C29" s="43" t="s">
        <v>49</v>
      </c>
      <c r="D29" s="44" t="e">
        <f aca="true" t="shared" si="14" ref="D29:M29">D26/D27</f>
        <v>#DIV/0!</v>
      </c>
      <c r="E29" s="44" t="e">
        <f t="shared" si="14"/>
        <v>#DIV/0!</v>
      </c>
      <c r="F29" s="44" t="e">
        <f t="shared" si="14"/>
        <v>#DIV/0!</v>
      </c>
      <c r="G29" s="44" t="e">
        <f t="shared" si="14"/>
        <v>#DIV/0!</v>
      </c>
      <c r="H29" s="44">
        <f t="shared" si="14"/>
        <v>4.194139194139194</v>
      </c>
      <c r="I29" s="44">
        <f t="shared" si="14"/>
        <v>2.5064375</v>
      </c>
      <c r="J29" s="44">
        <f t="shared" si="14"/>
        <v>3.0565984375</v>
      </c>
      <c r="K29" s="44">
        <f t="shared" si="14"/>
        <v>2.6080133984375</v>
      </c>
      <c r="L29" s="44">
        <f t="shared" si="14"/>
        <v>2.2838744492690446</v>
      </c>
      <c r="M29" s="44" t="e">
        <f t="shared" si="14"/>
        <v>#DIV/0!</v>
      </c>
    </row>
    <row r="30" spans="1:13" ht="13.5" thickBot="1">
      <c r="A30" s="1">
        <v>27</v>
      </c>
      <c r="B30" s="37" t="s">
        <v>50</v>
      </c>
      <c r="C30" s="37" t="s">
        <v>51</v>
      </c>
      <c r="D30" s="45" t="e">
        <f aca="true" t="shared" si="15" ref="D30:M30">(D27/(D3+D4))</f>
        <v>#DIV/0!</v>
      </c>
      <c r="E30" s="45" t="e">
        <f t="shared" si="15"/>
        <v>#DIV/0!</v>
      </c>
      <c r="F30" s="45" t="e">
        <f t="shared" si="15"/>
        <v>#DIV/0!</v>
      </c>
      <c r="G30" s="45" t="e">
        <f t="shared" si="15"/>
        <v>#DIV/0!</v>
      </c>
      <c r="H30" s="45">
        <f>(H27/(H3+H4))</f>
        <v>0.16626065773447016</v>
      </c>
      <c r="I30" s="45">
        <f t="shared" si="15"/>
        <v>0.2376637651882</v>
      </c>
      <c r="J30" s="45">
        <f t="shared" si="15"/>
        <v>0.23186708798848782</v>
      </c>
      <c r="K30" s="45">
        <f t="shared" si="15"/>
        <v>0.22621179315950032</v>
      </c>
      <c r="L30" s="52">
        <f t="shared" si="15"/>
        <v>0.25710901368860284</v>
      </c>
      <c r="M30" s="52">
        <f t="shared" si="15"/>
        <v>0</v>
      </c>
    </row>
  </sheetData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C1">
      <selection activeCell="H23" sqref="H23"/>
    </sheetView>
  </sheetViews>
  <sheetFormatPr defaultColWidth="9.140625" defaultRowHeight="12.75"/>
  <cols>
    <col min="1" max="1" width="3.57421875" style="0" customWidth="1"/>
    <col min="2" max="2" width="20.28125" style="0" hidden="1" customWidth="1"/>
    <col min="3" max="3" width="32.8515625" style="0" customWidth="1"/>
    <col min="4" max="7" width="0" style="0" hidden="1" customWidth="1"/>
    <col min="12" max="19" width="9.140625" style="53" customWidth="1"/>
  </cols>
  <sheetData>
    <row r="1" spans="1:20" ht="13.5" thickBot="1">
      <c r="A1" s="1"/>
      <c r="B1" s="2" t="s">
        <v>0</v>
      </c>
      <c r="C1" s="3"/>
      <c r="D1" s="4">
        <v>2001</v>
      </c>
      <c r="E1" s="5">
        <v>2002</v>
      </c>
      <c r="F1" s="4">
        <v>2003</v>
      </c>
      <c r="G1" s="4">
        <v>2004</v>
      </c>
      <c r="H1" s="4">
        <v>2007</v>
      </c>
      <c r="I1" s="6">
        <v>2008</v>
      </c>
      <c r="J1" s="7">
        <v>2009</v>
      </c>
      <c r="K1" s="4">
        <v>2010</v>
      </c>
      <c r="L1" s="46">
        <v>2011</v>
      </c>
      <c r="M1" s="54">
        <v>2012</v>
      </c>
      <c r="N1" s="54"/>
      <c r="O1" s="54"/>
      <c r="P1" s="54"/>
      <c r="Q1" s="54"/>
      <c r="R1" s="54"/>
      <c r="S1" s="54"/>
      <c r="T1" s="7"/>
    </row>
    <row r="2" spans="1:20" ht="12.75">
      <c r="A2" s="1">
        <v>1</v>
      </c>
      <c r="B2" s="8" t="s">
        <v>1</v>
      </c>
      <c r="C2" s="8" t="s">
        <v>2</v>
      </c>
      <c r="D2" s="9">
        <f aca="true" t="shared" si="0" ref="D2:S2">D3+D4+D5</f>
        <v>0</v>
      </c>
      <c r="E2" s="9">
        <f t="shared" si="0"/>
        <v>0</v>
      </c>
      <c r="F2" s="9">
        <f t="shared" si="0"/>
        <v>0</v>
      </c>
      <c r="G2" s="9">
        <f t="shared" si="0"/>
        <v>0</v>
      </c>
      <c r="H2" s="9">
        <f t="shared" si="0"/>
        <v>0</v>
      </c>
      <c r="I2" s="9">
        <f t="shared" si="0"/>
        <v>0</v>
      </c>
      <c r="J2" s="10">
        <f t="shared" si="0"/>
        <v>0</v>
      </c>
      <c r="K2" s="10">
        <f t="shared" si="0"/>
        <v>0</v>
      </c>
      <c r="L2" s="10">
        <f t="shared" si="0"/>
        <v>0</v>
      </c>
      <c r="M2" s="10">
        <f t="shared" si="0"/>
        <v>0</v>
      </c>
      <c r="N2" s="10">
        <f t="shared" si="0"/>
        <v>0</v>
      </c>
      <c r="O2" s="10">
        <f t="shared" si="0"/>
        <v>0</v>
      </c>
      <c r="P2" s="10">
        <f t="shared" si="0"/>
        <v>0</v>
      </c>
      <c r="Q2" s="10">
        <f t="shared" si="0"/>
        <v>0</v>
      </c>
      <c r="R2" s="10">
        <f t="shared" si="0"/>
        <v>0</v>
      </c>
      <c r="S2" s="10">
        <f t="shared" si="0"/>
        <v>0</v>
      </c>
      <c r="T2" s="55">
        <f>SUM(T3:T5)</f>
        <v>0</v>
      </c>
    </row>
    <row r="3" spans="1:20" ht="12.75">
      <c r="A3" s="1">
        <v>2</v>
      </c>
      <c r="B3" s="12" t="s">
        <v>3</v>
      </c>
      <c r="C3" s="12" t="s">
        <v>4</v>
      </c>
      <c r="D3" s="13"/>
      <c r="E3" s="14"/>
      <c r="F3" s="14"/>
      <c r="G3" s="14"/>
      <c r="H3" s="14"/>
      <c r="I3" s="14"/>
      <c r="J3" s="14"/>
      <c r="K3" s="14"/>
      <c r="L3" s="47"/>
      <c r="M3" s="47"/>
      <c r="N3" s="47"/>
      <c r="O3" s="47"/>
      <c r="P3" s="47"/>
      <c r="Q3" s="47"/>
      <c r="R3" s="47"/>
      <c r="S3" s="47"/>
      <c r="T3" s="56"/>
    </row>
    <row r="4" spans="1:20" ht="13.5" thickBot="1">
      <c r="A4" s="1">
        <v>3</v>
      </c>
      <c r="B4" s="12" t="s">
        <v>5</v>
      </c>
      <c r="C4" s="12" t="s">
        <v>6</v>
      </c>
      <c r="D4" s="14"/>
      <c r="E4" s="14"/>
      <c r="F4" s="14"/>
      <c r="G4" s="14"/>
      <c r="H4" s="14"/>
      <c r="I4" s="14"/>
      <c r="J4" s="14"/>
      <c r="K4" s="14"/>
      <c r="L4" s="47"/>
      <c r="M4" s="47"/>
      <c r="N4" s="47"/>
      <c r="O4" s="47"/>
      <c r="P4" s="47"/>
      <c r="Q4" s="47"/>
      <c r="R4" s="47"/>
      <c r="S4" s="47"/>
      <c r="T4" s="56"/>
    </row>
    <row r="5" spans="1:20" ht="13.5" thickBot="1">
      <c r="A5" s="1">
        <v>4</v>
      </c>
      <c r="B5" s="12" t="s">
        <v>7</v>
      </c>
      <c r="C5" s="12" t="s">
        <v>8</v>
      </c>
      <c r="D5" s="14"/>
      <c r="E5" s="14"/>
      <c r="F5" s="14"/>
      <c r="G5" s="15"/>
      <c r="H5" s="14"/>
      <c r="I5" s="14"/>
      <c r="J5" s="14"/>
      <c r="K5" s="14"/>
      <c r="L5" s="47"/>
      <c r="M5" s="47"/>
      <c r="N5" s="47"/>
      <c r="O5" s="47"/>
      <c r="P5" s="47"/>
      <c r="Q5" s="47"/>
      <c r="R5" s="47"/>
      <c r="S5" s="47"/>
      <c r="T5" s="56"/>
    </row>
    <row r="6" spans="1:20" ht="13.5" thickBot="1">
      <c r="A6" s="1">
        <v>5</v>
      </c>
      <c r="B6" s="8" t="s">
        <v>9</v>
      </c>
      <c r="C6" s="8" t="s">
        <v>10</v>
      </c>
      <c r="D6" s="14"/>
      <c r="E6" s="14"/>
      <c r="F6" s="14"/>
      <c r="G6" s="15"/>
      <c r="H6" s="14"/>
      <c r="I6" s="14"/>
      <c r="J6" s="14"/>
      <c r="K6" s="14"/>
      <c r="L6" s="47"/>
      <c r="M6" s="47"/>
      <c r="N6" s="47"/>
      <c r="O6" s="47"/>
      <c r="P6" s="47"/>
      <c r="Q6" s="47"/>
      <c r="R6" s="47"/>
      <c r="S6" s="47"/>
      <c r="T6" s="56"/>
    </row>
    <row r="7" spans="1:20" ht="13.5" thickBot="1">
      <c r="A7" s="1">
        <v>6</v>
      </c>
      <c r="B7" s="12" t="s">
        <v>11</v>
      </c>
      <c r="C7" s="12" t="s">
        <v>52</v>
      </c>
      <c r="D7" s="13"/>
      <c r="E7" s="13"/>
      <c r="F7" s="13"/>
      <c r="G7" s="16"/>
      <c r="H7" s="14"/>
      <c r="I7" s="14"/>
      <c r="J7" s="14"/>
      <c r="K7" s="14"/>
      <c r="L7" s="47"/>
      <c r="M7" s="47"/>
      <c r="N7" s="47"/>
      <c r="O7" s="47"/>
      <c r="P7" s="47"/>
      <c r="Q7" s="47"/>
      <c r="R7" s="47"/>
      <c r="S7" s="47"/>
      <c r="T7" s="56"/>
    </row>
    <row r="8" spans="1:20" ht="12.75">
      <c r="A8" s="1">
        <v>7</v>
      </c>
      <c r="B8" s="17" t="s">
        <v>12</v>
      </c>
      <c r="C8" s="17" t="s">
        <v>13</v>
      </c>
      <c r="D8" s="9">
        <f aca="true" t="shared" si="1" ref="D8:T8">D2-D6</f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>K2-K6</f>
        <v>0</v>
      </c>
      <c r="L8" s="9">
        <f t="shared" si="1"/>
        <v>0</v>
      </c>
      <c r="M8" s="9">
        <f aca="true" t="shared" si="2" ref="M8:S8">M2-M6</f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9">
        <f t="shared" si="2"/>
        <v>0</v>
      </c>
      <c r="T8" s="10">
        <f t="shared" si="1"/>
        <v>0</v>
      </c>
    </row>
    <row r="9" spans="1:20" ht="13.5" thickBot="1">
      <c r="A9" s="1">
        <v>8</v>
      </c>
      <c r="B9" s="8" t="s">
        <v>14</v>
      </c>
      <c r="C9" s="8" t="s">
        <v>15</v>
      </c>
      <c r="D9" s="18">
        <f aca="true" t="shared" si="3" ref="D9:J9">D10+D11</f>
        <v>0</v>
      </c>
      <c r="E9" s="18">
        <f t="shared" si="3"/>
        <v>0</v>
      </c>
      <c r="F9" s="18">
        <f t="shared" si="3"/>
        <v>0</v>
      </c>
      <c r="G9" s="18">
        <f t="shared" si="3"/>
        <v>0</v>
      </c>
      <c r="H9" s="18"/>
      <c r="I9" s="18"/>
      <c r="J9" s="18">
        <f t="shared" si="3"/>
        <v>0</v>
      </c>
      <c r="K9" s="18">
        <f>K10+K11</f>
        <v>0</v>
      </c>
      <c r="L9" s="11">
        <f aca="true" t="shared" si="4" ref="L9:T9">SUM(L10:L11)</f>
        <v>0</v>
      </c>
      <c r="M9" s="11">
        <f t="shared" si="4"/>
        <v>0</v>
      </c>
      <c r="N9" s="11">
        <f t="shared" si="4"/>
        <v>0</v>
      </c>
      <c r="O9" s="11">
        <f t="shared" si="4"/>
        <v>0</v>
      </c>
      <c r="P9" s="11">
        <f t="shared" si="4"/>
        <v>0</v>
      </c>
      <c r="Q9" s="11">
        <f t="shared" si="4"/>
        <v>0</v>
      </c>
      <c r="R9" s="11">
        <f t="shared" si="4"/>
        <v>0</v>
      </c>
      <c r="S9" s="11">
        <f t="shared" si="4"/>
        <v>0</v>
      </c>
      <c r="T9" s="55">
        <f t="shared" si="4"/>
        <v>0</v>
      </c>
    </row>
    <row r="10" spans="1:20" ht="13.5" thickBot="1">
      <c r="A10" s="1">
        <v>9</v>
      </c>
      <c r="B10" s="12" t="s">
        <v>16</v>
      </c>
      <c r="C10" s="12" t="s">
        <v>17</v>
      </c>
      <c r="D10" s="13"/>
      <c r="E10" s="14"/>
      <c r="F10" s="13"/>
      <c r="G10" s="19"/>
      <c r="H10" s="13"/>
      <c r="I10" s="20"/>
      <c r="J10" s="21"/>
      <c r="K10" s="21"/>
      <c r="L10" s="48"/>
      <c r="M10" s="48"/>
      <c r="N10" s="48"/>
      <c r="O10" s="48"/>
      <c r="P10" s="48"/>
      <c r="Q10" s="48"/>
      <c r="R10" s="48"/>
      <c r="S10" s="48"/>
      <c r="T10" s="57"/>
    </row>
    <row r="11" spans="1:20" ht="13.5" thickBot="1">
      <c r="A11" s="1">
        <v>10</v>
      </c>
      <c r="B11" s="12" t="s">
        <v>18</v>
      </c>
      <c r="C11" s="12" t="s">
        <v>19</v>
      </c>
      <c r="D11" s="13"/>
      <c r="E11" s="14"/>
      <c r="F11" s="14"/>
      <c r="G11" s="23"/>
      <c r="H11" s="14"/>
      <c r="I11" s="20"/>
      <c r="J11" s="21"/>
      <c r="K11" s="21"/>
      <c r="L11" s="48"/>
      <c r="M11" s="48"/>
      <c r="N11" s="48"/>
      <c r="O11" s="48"/>
      <c r="P11" s="48"/>
      <c r="Q11" s="48"/>
      <c r="R11" s="48"/>
      <c r="S11" s="48"/>
      <c r="T11" s="57"/>
    </row>
    <row r="12" spans="1:20" ht="13.5" thickBot="1">
      <c r="A12" s="1">
        <v>11</v>
      </c>
      <c r="B12" s="8" t="s">
        <v>20</v>
      </c>
      <c r="C12" s="8" t="s">
        <v>21</v>
      </c>
      <c r="D12" s="14"/>
      <c r="E12" s="14"/>
      <c r="F12" s="14"/>
      <c r="G12" s="23"/>
      <c r="H12" s="24"/>
      <c r="I12" s="20"/>
      <c r="J12" s="25"/>
      <c r="K12" s="25"/>
      <c r="L12" s="49"/>
      <c r="M12" s="49"/>
      <c r="N12" s="49"/>
      <c r="O12" s="49"/>
      <c r="P12" s="49"/>
      <c r="Q12" s="49"/>
      <c r="R12" s="49"/>
      <c r="S12" s="49"/>
      <c r="T12" s="58"/>
    </row>
    <row r="13" spans="1:20" ht="12.75">
      <c r="A13" s="1">
        <v>12</v>
      </c>
      <c r="B13" s="17" t="s">
        <v>22</v>
      </c>
      <c r="C13" s="17" t="s">
        <v>23</v>
      </c>
      <c r="D13" s="24">
        <f aca="true" t="shared" si="5" ref="D13:T13">D9-D12</f>
        <v>0</v>
      </c>
      <c r="E13" s="24">
        <f t="shared" si="5"/>
        <v>0</v>
      </c>
      <c r="F13" s="24">
        <f t="shared" si="5"/>
        <v>0</v>
      </c>
      <c r="G13" s="24">
        <f t="shared" si="5"/>
        <v>0</v>
      </c>
      <c r="H13" s="25">
        <f>H9-H12</f>
        <v>0</v>
      </c>
      <c r="I13" s="25">
        <f>I9-I12</f>
        <v>0</v>
      </c>
      <c r="J13" s="25">
        <f t="shared" si="5"/>
        <v>0</v>
      </c>
      <c r="K13" s="25">
        <f t="shared" si="5"/>
        <v>0</v>
      </c>
      <c r="L13" s="50">
        <f t="shared" si="5"/>
        <v>0</v>
      </c>
      <c r="M13" s="50">
        <f aca="true" t="shared" si="6" ref="M13:S13">M9-M12</f>
        <v>0</v>
      </c>
      <c r="N13" s="50">
        <f t="shared" si="6"/>
        <v>0</v>
      </c>
      <c r="O13" s="50">
        <f t="shared" si="6"/>
        <v>0</v>
      </c>
      <c r="P13" s="50">
        <f t="shared" si="6"/>
        <v>0</v>
      </c>
      <c r="Q13" s="50">
        <f t="shared" si="6"/>
        <v>0</v>
      </c>
      <c r="R13" s="50">
        <f t="shared" si="6"/>
        <v>0</v>
      </c>
      <c r="S13" s="50">
        <f t="shared" si="6"/>
        <v>0</v>
      </c>
      <c r="T13" s="59">
        <f t="shared" si="5"/>
        <v>0</v>
      </c>
    </row>
    <row r="14" spans="1:20" ht="12.75">
      <c r="A14" s="1">
        <v>13</v>
      </c>
      <c r="B14" s="26" t="s">
        <v>24</v>
      </c>
      <c r="C14" s="27" t="s">
        <v>25</v>
      </c>
      <c r="D14" s="9">
        <f aca="true" t="shared" si="7" ref="D14:J14">D2+D9</f>
        <v>0</v>
      </c>
      <c r="E14" s="9">
        <f t="shared" si="7"/>
        <v>0</v>
      </c>
      <c r="F14" s="9">
        <f t="shared" si="7"/>
        <v>0</v>
      </c>
      <c r="G14" s="9">
        <f t="shared" si="7"/>
        <v>0</v>
      </c>
      <c r="H14" s="9">
        <f t="shared" si="7"/>
        <v>0</v>
      </c>
      <c r="I14" s="9">
        <f>I2+I9</f>
        <v>0</v>
      </c>
      <c r="J14" s="10">
        <f t="shared" si="7"/>
        <v>0</v>
      </c>
      <c r="K14" s="10">
        <f aca="true" t="shared" si="8" ref="K14:T14">K2+K9</f>
        <v>0</v>
      </c>
      <c r="L14" s="10">
        <f t="shared" si="8"/>
        <v>0</v>
      </c>
      <c r="M14" s="10">
        <f t="shared" si="8"/>
        <v>0</v>
      </c>
      <c r="N14" s="10">
        <f t="shared" si="8"/>
        <v>0</v>
      </c>
      <c r="O14" s="10">
        <f t="shared" si="8"/>
        <v>0</v>
      </c>
      <c r="P14" s="10">
        <f t="shared" si="8"/>
        <v>0</v>
      </c>
      <c r="Q14" s="10">
        <f t="shared" si="8"/>
        <v>0</v>
      </c>
      <c r="R14" s="10">
        <f t="shared" si="8"/>
        <v>0</v>
      </c>
      <c r="S14" s="10">
        <f t="shared" si="8"/>
        <v>0</v>
      </c>
      <c r="T14" s="10">
        <f t="shared" si="8"/>
        <v>0</v>
      </c>
    </row>
    <row r="15" spans="1:20" ht="12.75">
      <c r="A15" s="1">
        <v>14</v>
      </c>
      <c r="B15" s="26" t="s">
        <v>26</v>
      </c>
      <c r="C15" s="27" t="s">
        <v>27</v>
      </c>
      <c r="D15" s="9">
        <f aca="true" t="shared" si="9" ref="D15:T15">D6+D12</f>
        <v>0</v>
      </c>
      <c r="E15" s="9">
        <f t="shared" si="9"/>
        <v>0</v>
      </c>
      <c r="F15" s="9">
        <f t="shared" si="9"/>
        <v>0</v>
      </c>
      <c r="G15" s="9">
        <f t="shared" si="9"/>
        <v>0</v>
      </c>
      <c r="H15" s="9">
        <f t="shared" si="9"/>
        <v>0</v>
      </c>
      <c r="I15" s="9">
        <f>I6+I12</f>
        <v>0</v>
      </c>
      <c r="J15" s="10">
        <f t="shared" si="9"/>
        <v>0</v>
      </c>
      <c r="K15" s="10">
        <f t="shared" si="9"/>
        <v>0</v>
      </c>
      <c r="L15" s="10">
        <f t="shared" si="9"/>
        <v>0</v>
      </c>
      <c r="M15" s="10">
        <f aca="true" t="shared" si="10" ref="M15:S15">M6+M12</f>
        <v>0</v>
      </c>
      <c r="N15" s="10">
        <f t="shared" si="10"/>
        <v>0</v>
      </c>
      <c r="O15" s="10">
        <f t="shared" si="10"/>
        <v>0</v>
      </c>
      <c r="P15" s="10">
        <f t="shared" si="10"/>
        <v>0</v>
      </c>
      <c r="Q15" s="10">
        <f t="shared" si="10"/>
        <v>0</v>
      </c>
      <c r="R15" s="10">
        <f t="shared" si="10"/>
        <v>0</v>
      </c>
      <c r="S15" s="10">
        <f t="shared" si="10"/>
        <v>0</v>
      </c>
      <c r="T15" s="10">
        <f t="shared" si="9"/>
        <v>0</v>
      </c>
    </row>
    <row r="16" spans="1:20" ht="13.5" thickBot="1">
      <c r="A16" s="1">
        <v>15</v>
      </c>
      <c r="B16" s="28" t="s">
        <v>28</v>
      </c>
      <c r="C16" s="28" t="s">
        <v>29</v>
      </c>
      <c r="D16" s="29">
        <f aca="true" t="shared" si="11" ref="D16:T16">D14-D15</f>
        <v>0</v>
      </c>
      <c r="E16" s="29">
        <f t="shared" si="11"/>
        <v>0</v>
      </c>
      <c r="F16" s="29">
        <f t="shared" si="11"/>
        <v>0</v>
      </c>
      <c r="G16" s="29">
        <f t="shared" si="11"/>
        <v>0</v>
      </c>
      <c r="H16" s="29">
        <f t="shared" si="11"/>
        <v>0</v>
      </c>
      <c r="I16" s="29">
        <f t="shared" si="11"/>
        <v>0</v>
      </c>
      <c r="J16" s="30">
        <f t="shared" si="11"/>
        <v>0</v>
      </c>
      <c r="K16" s="30">
        <f t="shared" si="11"/>
        <v>0</v>
      </c>
      <c r="L16" s="30">
        <f t="shared" si="11"/>
        <v>0</v>
      </c>
      <c r="M16" s="30">
        <f aca="true" t="shared" si="12" ref="M16:S16">M14-M15</f>
        <v>0</v>
      </c>
      <c r="N16" s="30">
        <f t="shared" si="12"/>
        <v>0</v>
      </c>
      <c r="O16" s="30">
        <f t="shared" si="12"/>
        <v>0</v>
      </c>
      <c r="P16" s="30">
        <f t="shared" si="12"/>
        <v>0</v>
      </c>
      <c r="Q16" s="30">
        <f t="shared" si="12"/>
        <v>0</v>
      </c>
      <c r="R16" s="30">
        <f t="shared" si="12"/>
        <v>0</v>
      </c>
      <c r="S16" s="30">
        <f t="shared" si="12"/>
        <v>0</v>
      </c>
      <c r="T16" s="30">
        <f t="shared" si="11"/>
        <v>0</v>
      </c>
    </row>
    <row r="17" spans="1:20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1"/>
      <c r="M17" s="51"/>
      <c r="N17" s="51"/>
      <c r="O17" s="51"/>
      <c r="P17" s="51"/>
      <c r="Q17" s="51"/>
      <c r="R17" s="51"/>
      <c r="S17" s="51"/>
      <c r="T17" s="60"/>
    </row>
    <row r="18" spans="1:20" ht="12.75">
      <c r="A18" s="1">
        <v>16</v>
      </c>
      <c r="B18" s="31" t="s">
        <v>30</v>
      </c>
      <c r="C18" s="31" t="s">
        <v>31</v>
      </c>
      <c r="D18" s="32">
        <f aca="true" t="shared" si="13" ref="D18:T18">-D16</f>
        <v>0</v>
      </c>
      <c r="E18" s="32">
        <f t="shared" si="13"/>
        <v>0</v>
      </c>
      <c r="F18" s="32">
        <f t="shared" si="13"/>
        <v>0</v>
      </c>
      <c r="G18" s="32">
        <f t="shared" si="13"/>
        <v>0</v>
      </c>
      <c r="H18" s="32">
        <f t="shared" si="13"/>
        <v>0</v>
      </c>
      <c r="I18" s="32">
        <f t="shared" si="13"/>
        <v>0</v>
      </c>
      <c r="J18" s="32">
        <f t="shared" si="13"/>
        <v>0</v>
      </c>
      <c r="K18" s="32">
        <f t="shared" si="13"/>
        <v>0</v>
      </c>
      <c r="L18" s="32">
        <f t="shared" si="13"/>
        <v>0</v>
      </c>
      <c r="M18" s="32">
        <f t="shared" si="13"/>
        <v>0</v>
      </c>
      <c r="N18" s="32">
        <f t="shared" si="13"/>
        <v>0</v>
      </c>
      <c r="O18" s="32">
        <f t="shared" si="13"/>
        <v>0</v>
      </c>
      <c r="P18" s="32">
        <f t="shared" si="13"/>
        <v>0</v>
      </c>
      <c r="Q18" s="32">
        <f t="shared" si="13"/>
        <v>0</v>
      </c>
      <c r="R18" s="32">
        <f>-R16</f>
        <v>0</v>
      </c>
      <c r="S18" s="32">
        <f>-S16</f>
        <v>0</v>
      </c>
      <c r="T18" s="61">
        <f t="shared" si="13"/>
        <v>0</v>
      </c>
    </row>
    <row r="19" spans="1:20" ht="12.75">
      <c r="A19" s="1">
        <v>17</v>
      </c>
      <c r="B19" s="12" t="s">
        <v>32</v>
      </c>
      <c r="C19" s="12" t="s">
        <v>33</v>
      </c>
      <c r="D19" s="14"/>
      <c r="E19" s="14"/>
      <c r="F19" s="13"/>
      <c r="G19" s="14"/>
      <c r="H19" s="13"/>
      <c r="I19" s="13"/>
      <c r="J19" s="21"/>
      <c r="K19" s="22"/>
      <c r="L19" s="48"/>
      <c r="M19" s="48"/>
      <c r="N19" s="48"/>
      <c r="O19" s="48"/>
      <c r="P19" s="48"/>
      <c r="Q19" s="48"/>
      <c r="R19" s="48"/>
      <c r="S19" s="48"/>
      <c r="T19" s="57"/>
    </row>
    <row r="20" spans="1:20" ht="13.5" thickBot="1">
      <c r="A20" s="1">
        <v>18</v>
      </c>
      <c r="B20" s="12" t="s">
        <v>34</v>
      </c>
      <c r="C20" s="12" t="s">
        <v>35</v>
      </c>
      <c r="D20" s="14"/>
      <c r="E20" s="14"/>
      <c r="F20" s="13"/>
      <c r="G20" s="33"/>
      <c r="H20" s="14"/>
      <c r="I20" s="14"/>
      <c r="J20" s="14"/>
      <c r="K20" s="14"/>
      <c r="L20" s="47"/>
      <c r="M20" s="47"/>
      <c r="N20" s="47"/>
      <c r="O20" s="47"/>
      <c r="P20" s="47"/>
      <c r="Q20" s="47"/>
      <c r="R20" s="47"/>
      <c r="S20" s="47"/>
      <c r="T20" s="56"/>
    </row>
    <row r="21" spans="1:20" ht="27" customHeight="1" thickBot="1">
      <c r="A21" s="1">
        <v>20</v>
      </c>
      <c r="B21" s="34" t="s">
        <v>36</v>
      </c>
      <c r="C21" s="34" t="s">
        <v>37</v>
      </c>
      <c r="D21" s="35">
        <f aca="true" t="shared" si="14" ref="D21:T21">-(D18-D19-D20)</f>
        <v>0</v>
      </c>
      <c r="E21" s="35">
        <f t="shared" si="14"/>
        <v>0</v>
      </c>
      <c r="F21" s="35">
        <f t="shared" si="14"/>
        <v>0</v>
      </c>
      <c r="G21" s="35">
        <f t="shared" si="14"/>
        <v>0</v>
      </c>
      <c r="H21" s="35">
        <f t="shared" si="14"/>
        <v>0</v>
      </c>
      <c r="I21" s="35">
        <f t="shared" si="14"/>
        <v>0</v>
      </c>
      <c r="J21" s="35">
        <f t="shared" si="14"/>
        <v>0</v>
      </c>
      <c r="K21" s="35">
        <f t="shared" si="14"/>
        <v>0</v>
      </c>
      <c r="L21" s="35">
        <f t="shared" si="14"/>
        <v>0</v>
      </c>
      <c r="M21" s="35">
        <f aca="true" t="shared" si="15" ref="M21:S21">-(M18-M19-M20)</f>
        <v>0</v>
      </c>
      <c r="N21" s="35">
        <f t="shared" si="15"/>
        <v>0</v>
      </c>
      <c r="O21" s="35">
        <f t="shared" si="15"/>
        <v>0</v>
      </c>
      <c r="P21" s="35">
        <f t="shared" si="15"/>
        <v>0</v>
      </c>
      <c r="Q21" s="35">
        <f t="shared" si="15"/>
        <v>0</v>
      </c>
      <c r="R21" s="35">
        <f t="shared" si="15"/>
        <v>0</v>
      </c>
      <c r="S21" s="35">
        <f t="shared" si="15"/>
        <v>0</v>
      </c>
      <c r="T21" s="62">
        <f t="shared" si="14"/>
        <v>0</v>
      </c>
    </row>
    <row r="22" spans="1:20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1"/>
      <c r="M22" s="51"/>
      <c r="N22" s="51"/>
      <c r="O22" s="51"/>
      <c r="P22" s="51"/>
      <c r="Q22" s="51"/>
      <c r="R22" s="51"/>
      <c r="S22" s="51"/>
      <c r="T22" s="60"/>
    </row>
    <row r="23" spans="1:20" ht="12.75">
      <c r="A23" s="1">
        <v>21</v>
      </c>
      <c r="B23" s="31" t="s">
        <v>38</v>
      </c>
      <c r="C23" s="31" t="s">
        <v>39</v>
      </c>
      <c r="D23" s="36"/>
      <c r="E23" s="36"/>
      <c r="F23" s="36"/>
      <c r="G23" s="36"/>
      <c r="H23" s="36">
        <v>5</v>
      </c>
      <c r="I23" s="36">
        <f aca="true" t="shared" si="16" ref="I23:T23">H24</f>
        <v>5</v>
      </c>
      <c r="J23" s="36">
        <f t="shared" si="16"/>
        <v>5</v>
      </c>
      <c r="K23" s="36">
        <f t="shared" si="16"/>
        <v>5</v>
      </c>
      <c r="L23" s="36">
        <f t="shared" si="16"/>
        <v>5</v>
      </c>
      <c r="M23" s="36">
        <f t="shared" si="16"/>
        <v>5</v>
      </c>
      <c r="N23" s="36">
        <f t="shared" si="16"/>
        <v>5</v>
      </c>
      <c r="O23" s="36">
        <f t="shared" si="16"/>
        <v>5</v>
      </c>
      <c r="P23" s="36">
        <f t="shared" si="16"/>
        <v>5</v>
      </c>
      <c r="Q23" s="36">
        <f t="shared" si="16"/>
        <v>5</v>
      </c>
      <c r="R23" s="36">
        <f t="shared" si="16"/>
        <v>5</v>
      </c>
      <c r="S23" s="36">
        <f t="shared" si="16"/>
        <v>5</v>
      </c>
      <c r="T23" s="63">
        <f t="shared" si="16"/>
        <v>5</v>
      </c>
    </row>
    <row r="24" spans="1:20" ht="13.5" thickBot="1">
      <c r="A24" s="1">
        <v>22</v>
      </c>
      <c r="B24" s="37" t="s">
        <v>40</v>
      </c>
      <c r="C24" s="37" t="s">
        <v>41</v>
      </c>
      <c r="D24" s="38"/>
      <c r="E24" s="38"/>
      <c r="F24" s="38"/>
      <c r="G24" s="38">
        <v>828</v>
      </c>
      <c r="H24" s="38">
        <f aca="true" t="shared" si="17" ref="H24:T24">H23+H21</f>
        <v>5</v>
      </c>
      <c r="I24" s="38">
        <f t="shared" si="17"/>
        <v>5</v>
      </c>
      <c r="J24" s="38">
        <f t="shared" si="17"/>
        <v>5</v>
      </c>
      <c r="K24" s="38">
        <f t="shared" si="17"/>
        <v>5</v>
      </c>
      <c r="L24" s="38">
        <f t="shared" si="17"/>
        <v>5</v>
      </c>
      <c r="M24" s="38">
        <f t="shared" si="17"/>
        <v>5</v>
      </c>
      <c r="N24" s="38">
        <f t="shared" si="17"/>
        <v>5</v>
      </c>
      <c r="O24" s="38">
        <f t="shared" si="17"/>
        <v>5</v>
      </c>
      <c r="P24" s="38">
        <f t="shared" si="17"/>
        <v>5</v>
      </c>
      <c r="Q24" s="38">
        <f t="shared" si="17"/>
        <v>5</v>
      </c>
      <c r="R24" s="38">
        <f t="shared" si="17"/>
        <v>5</v>
      </c>
      <c r="S24" s="38">
        <f t="shared" si="17"/>
        <v>5</v>
      </c>
      <c r="T24" s="64">
        <f t="shared" si="17"/>
        <v>5</v>
      </c>
    </row>
    <row r="25" spans="1:20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1"/>
      <c r="M25" s="51"/>
      <c r="N25" s="51"/>
      <c r="O25" s="51"/>
      <c r="P25" s="51"/>
      <c r="Q25" s="51"/>
      <c r="R25" s="51"/>
      <c r="S25" s="51"/>
      <c r="T25" s="60"/>
    </row>
    <row r="26" spans="1:20" ht="12.75">
      <c r="A26" s="1">
        <v>23</v>
      </c>
      <c r="B26" s="39" t="s">
        <v>42</v>
      </c>
      <c r="C26" s="39" t="s">
        <v>43</v>
      </c>
      <c r="D26" s="40">
        <f aca="true" t="shared" si="18" ref="D26:L26">D8+D7</f>
        <v>0</v>
      </c>
      <c r="E26" s="40">
        <f t="shared" si="18"/>
        <v>0</v>
      </c>
      <c r="F26" s="40">
        <f t="shared" si="18"/>
        <v>0</v>
      </c>
      <c r="G26" s="40">
        <f t="shared" si="18"/>
        <v>0</v>
      </c>
      <c r="H26" s="40">
        <f t="shared" si="18"/>
        <v>0</v>
      </c>
      <c r="I26" s="40">
        <f t="shared" si="18"/>
        <v>0</v>
      </c>
      <c r="J26" s="40">
        <f t="shared" si="18"/>
        <v>0</v>
      </c>
      <c r="K26" s="40">
        <f t="shared" si="18"/>
        <v>0</v>
      </c>
      <c r="L26" s="40">
        <f t="shared" si="18"/>
        <v>0</v>
      </c>
      <c r="M26" s="40">
        <f aca="true" t="shared" si="19" ref="M26:T26">M8+M7</f>
        <v>0</v>
      </c>
      <c r="N26" s="40">
        <f t="shared" si="19"/>
        <v>0</v>
      </c>
      <c r="O26" s="40">
        <f t="shared" si="19"/>
        <v>0</v>
      </c>
      <c r="P26" s="40">
        <f t="shared" si="19"/>
        <v>0</v>
      </c>
      <c r="Q26" s="40">
        <f t="shared" si="19"/>
        <v>0</v>
      </c>
      <c r="R26" s="40">
        <f t="shared" si="19"/>
        <v>0</v>
      </c>
      <c r="S26" s="40">
        <f t="shared" si="19"/>
        <v>0</v>
      </c>
      <c r="T26" s="65">
        <f t="shared" si="19"/>
        <v>0</v>
      </c>
    </row>
    <row r="27" spans="1:20" ht="12.75">
      <c r="A27" s="1">
        <v>24</v>
      </c>
      <c r="B27" s="12" t="s">
        <v>44</v>
      </c>
      <c r="C27" s="12" t="s">
        <v>45</v>
      </c>
      <c r="D27" s="22">
        <f aca="true" t="shared" si="20" ref="D27:L27">-D20+D7</f>
        <v>0</v>
      </c>
      <c r="E27" s="22">
        <f t="shared" si="20"/>
        <v>0</v>
      </c>
      <c r="F27" s="22">
        <f t="shared" si="20"/>
        <v>0</v>
      </c>
      <c r="G27" s="22">
        <f t="shared" si="20"/>
        <v>0</v>
      </c>
      <c r="H27" s="22">
        <f t="shared" si="20"/>
        <v>0</v>
      </c>
      <c r="I27" s="22">
        <f t="shared" si="20"/>
        <v>0</v>
      </c>
      <c r="J27" s="22">
        <f t="shared" si="20"/>
        <v>0</v>
      </c>
      <c r="K27" s="22">
        <f t="shared" si="20"/>
        <v>0</v>
      </c>
      <c r="L27" s="48">
        <f t="shared" si="20"/>
        <v>0</v>
      </c>
      <c r="M27" s="48">
        <f aca="true" t="shared" si="21" ref="M27:T27">-M20+M7</f>
        <v>0</v>
      </c>
      <c r="N27" s="48">
        <f t="shared" si="21"/>
        <v>0</v>
      </c>
      <c r="O27" s="48">
        <f t="shared" si="21"/>
        <v>0</v>
      </c>
      <c r="P27" s="48">
        <f t="shared" si="21"/>
        <v>0</v>
      </c>
      <c r="Q27" s="48">
        <f t="shared" si="21"/>
        <v>0</v>
      </c>
      <c r="R27" s="48">
        <f t="shared" si="21"/>
        <v>0</v>
      </c>
      <c r="S27" s="48">
        <f t="shared" si="21"/>
        <v>0</v>
      </c>
      <c r="T27" s="66">
        <f t="shared" si="21"/>
        <v>0</v>
      </c>
    </row>
    <row r="28" spans="1:20" ht="12.75">
      <c r="A28" s="1">
        <v>25</v>
      </c>
      <c r="B28" s="41" t="s">
        <v>46</v>
      </c>
      <c r="C28" s="12" t="s">
        <v>47</v>
      </c>
      <c r="D28" s="42">
        <f aca="true" t="shared" si="22" ref="D28:L28">D26-D27</f>
        <v>0</v>
      </c>
      <c r="E28" s="42">
        <f t="shared" si="22"/>
        <v>0</v>
      </c>
      <c r="F28" s="42">
        <f t="shared" si="22"/>
        <v>0</v>
      </c>
      <c r="G28" s="42">
        <f t="shared" si="22"/>
        <v>0</v>
      </c>
      <c r="H28" s="42">
        <f t="shared" si="22"/>
        <v>0</v>
      </c>
      <c r="I28" s="42">
        <f t="shared" si="22"/>
        <v>0</v>
      </c>
      <c r="J28" s="42">
        <f t="shared" si="22"/>
        <v>0</v>
      </c>
      <c r="K28" s="42">
        <f t="shared" si="22"/>
        <v>0</v>
      </c>
      <c r="L28" s="42">
        <f t="shared" si="22"/>
        <v>0</v>
      </c>
      <c r="M28" s="42">
        <f aca="true" t="shared" si="23" ref="M28:T28">M26-M27</f>
        <v>0</v>
      </c>
      <c r="N28" s="42">
        <f t="shared" si="23"/>
        <v>0</v>
      </c>
      <c r="O28" s="42">
        <f t="shared" si="23"/>
        <v>0</v>
      </c>
      <c r="P28" s="42">
        <f t="shared" si="23"/>
        <v>0</v>
      </c>
      <c r="Q28" s="42">
        <f t="shared" si="23"/>
        <v>0</v>
      </c>
      <c r="R28" s="42">
        <f t="shared" si="23"/>
        <v>0</v>
      </c>
      <c r="S28" s="42">
        <f t="shared" si="23"/>
        <v>0</v>
      </c>
      <c r="T28" s="67">
        <f t="shared" si="23"/>
        <v>0</v>
      </c>
    </row>
    <row r="29" spans="1:20" ht="26.25" customHeight="1">
      <c r="A29" s="1">
        <v>26</v>
      </c>
      <c r="B29" s="43" t="s">
        <v>48</v>
      </c>
      <c r="C29" s="43" t="s">
        <v>49</v>
      </c>
      <c r="D29" s="44" t="e">
        <f aca="true" t="shared" si="24" ref="D29:L29">D26/D27</f>
        <v>#DIV/0!</v>
      </c>
      <c r="E29" s="44" t="e">
        <f t="shared" si="24"/>
        <v>#DIV/0!</v>
      </c>
      <c r="F29" s="44" t="e">
        <f t="shared" si="24"/>
        <v>#DIV/0!</v>
      </c>
      <c r="G29" s="44" t="e">
        <f t="shared" si="24"/>
        <v>#DIV/0!</v>
      </c>
      <c r="H29" s="44" t="e">
        <f t="shared" si="24"/>
        <v>#DIV/0!</v>
      </c>
      <c r="I29" s="44" t="e">
        <f t="shared" si="24"/>
        <v>#DIV/0!</v>
      </c>
      <c r="J29" s="44" t="e">
        <f t="shared" si="24"/>
        <v>#DIV/0!</v>
      </c>
      <c r="K29" s="44" t="e">
        <f t="shared" si="24"/>
        <v>#DIV/0!</v>
      </c>
      <c r="L29" s="44" t="e">
        <f t="shared" si="24"/>
        <v>#DIV/0!</v>
      </c>
      <c r="M29" s="44" t="e">
        <f aca="true" t="shared" si="25" ref="M29:T29">M26/M27</f>
        <v>#DIV/0!</v>
      </c>
      <c r="N29" s="44" t="e">
        <f t="shared" si="25"/>
        <v>#DIV/0!</v>
      </c>
      <c r="O29" s="44" t="e">
        <f t="shared" si="25"/>
        <v>#DIV/0!</v>
      </c>
      <c r="P29" s="44" t="e">
        <f t="shared" si="25"/>
        <v>#DIV/0!</v>
      </c>
      <c r="Q29" s="44" t="e">
        <f t="shared" si="25"/>
        <v>#DIV/0!</v>
      </c>
      <c r="R29" s="44" t="e">
        <f t="shared" si="25"/>
        <v>#DIV/0!</v>
      </c>
      <c r="S29" s="44" t="e">
        <f t="shared" si="25"/>
        <v>#DIV/0!</v>
      </c>
      <c r="T29" s="68" t="e">
        <f t="shared" si="25"/>
        <v>#DIV/0!</v>
      </c>
    </row>
    <row r="30" spans="1:20" ht="13.5" thickBot="1">
      <c r="A30" s="1">
        <v>27</v>
      </c>
      <c r="B30" s="37" t="s">
        <v>50</v>
      </c>
      <c r="C30" s="37" t="s">
        <v>51</v>
      </c>
      <c r="D30" s="45" t="e">
        <f aca="true" t="shared" si="26" ref="D30:L30">(D27/(D3+D4))</f>
        <v>#DIV/0!</v>
      </c>
      <c r="E30" s="45" t="e">
        <f t="shared" si="26"/>
        <v>#DIV/0!</v>
      </c>
      <c r="F30" s="45" t="e">
        <f t="shared" si="26"/>
        <v>#DIV/0!</v>
      </c>
      <c r="G30" s="45" t="e">
        <f t="shared" si="26"/>
        <v>#DIV/0!</v>
      </c>
      <c r="H30" s="45" t="e">
        <f t="shared" si="26"/>
        <v>#DIV/0!</v>
      </c>
      <c r="I30" s="45" t="e">
        <f t="shared" si="26"/>
        <v>#DIV/0!</v>
      </c>
      <c r="J30" s="45" t="e">
        <f t="shared" si="26"/>
        <v>#DIV/0!</v>
      </c>
      <c r="K30" s="45" t="e">
        <f t="shared" si="26"/>
        <v>#DIV/0!</v>
      </c>
      <c r="L30" s="52" t="e">
        <f t="shared" si="26"/>
        <v>#DIV/0!</v>
      </c>
      <c r="M30" s="52" t="e">
        <f aca="true" t="shared" si="27" ref="M30:T30">(M27/(M3+M4))</f>
        <v>#DIV/0!</v>
      </c>
      <c r="N30" s="52" t="e">
        <f t="shared" si="27"/>
        <v>#DIV/0!</v>
      </c>
      <c r="O30" s="52" t="e">
        <f t="shared" si="27"/>
        <v>#DIV/0!</v>
      </c>
      <c r="P30" s="52" t="e">
        <f t="shared" si="27"/>
        <v>#DIV/0!</v>
      </c>
      <c r="Q30" s="52" t="e">
        <f t="shared" si="27"/>
        <v>#DIV/0!</v>
      </c>
      <c r="R30" s="52" t="e">
        <f t="shared" si="27"/>
        <v>#DIV/0!</v>
      </c>
      <c r="S30" s="52" t="e">
        <f t="shared" si="27"/>
        <v>#DIV/0!</v>
      </c>
      <c r="T30" s="69" t="e">
        <f t="shared" si="27"/>
        <v>#DIV/0!</v>
      </c>
    </row>
  </sheetData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lwagnero</dc:creator>
  <cp:keywords/>
  <dc:description/>
  <cp:lastModifiedBy>Můj</cp:lastModifiedBy>
  <cp:lastPrinted>2007-10-10T16:53:27Z</cp:lastPrinted>
  <dcterms:created xsi:type="dcterms:W3CDTF">2006-11-14T10:32:20Z</dcterms:created>
  <dcterms:modified xsi:type="dcterms:W3CDTF">2007-11-09T22:56:09Z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904043917</vt:i4>
  </property>
  <property fmtid="{D5CDD505-2E9C-101B-9397-08002B2CF9AE}" pid="3" name="_EmailSubject">
    <vt:lpwstr>Okec Kamenná</vt:lpwstr>
  </property>
  <property fmtid="{D5CDD505-2E9C-101B-9397-08002B2CF9AE}" pid="4" name="_AuthorEmail">
    <vt:lpwstr>daniel_karafiat@kb.cz</vt:lpwstr>
  </property>
  <property fmtid="{D5CDD505-2E9C-101B-9397-08002B2CF9AE}" pid="5" name="_AuthorEmailDisplayName">
    <vt:lpwstr>Karafiat Daniel</vt:lpwstr>
  </property>
  <property fmtid="{D5CDD505-2E9C-101B-9397-08002B2CF9AE}" pid="6" name="_PreviousAdHocReviewCycleID">
    <vt:i4>2113416291</vt:i4>
  </property>
  <property fmtid="{D5CDD505-2E9C-101B-9397-08002B2CF9AE}" pid="7" name="_ReviewCycleID">
    <vt:i4>1210878680</vt:i4>
  </property>
  <property fmtid="{D5CDD505-2E9C-101B-9397-08002B2CF9AE}" pid="8" name="_EmailEntryID">
    <vt:lpwstr>00000000A479DD32EA81194FBB6EBE611558871BC4972000</vt:lpwstr>
  </property>
  <property fmtid="{D5CDD505-2E9C-101B-9397-08002B2CF9AE}" pid="9" name="_EmailStoreID">
    <vt:lpwstr>0000000038A1BB1005E5101AA1BB08002B2A56C200006D737073742E646C6C00000000004E495441F9BFB80100AA0037D96E000000493A5C57494E574F52445C4B6172616669E1745C4F75746C6F6F6B206172636869765C61726368697620312E70737400</vt:lpwstr>
  </property>
  <property fmtid="{D5CDD505-2E9C-101B-9397-08002B2CF9AE}" pid="10" name="_ReviewingToolsShownOnce">
    <vt:lpwstr/>
  </property>
</Properties>
</file>